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E0AC91A4-82F5-4C3B-BC06-EA065856868F}" xr6:coauthVersionLast="47" xr6:coauthVersionMax="47" xr10:uidLastSave="{00000000-0000-0000-0000-000000000000}"/>
  <workbookProtection workbookAlgorithmName="SHA-512" workbookHashValue="cBc01XWKdAJ9bMawL4Xs5nCXcenzvufMace+cQmUOpbFIrWNR4gTnXvE7JkLXLHuDwcu3gVYrDIgVtIdbz0AKQ==" workbookSaltValue="S2A6tuPMcHkrBK2vFEtjlw==" workbookSpinCount="100000" lockStructure="1"/>
  <bookViews>
    <workbookView xWindow="5115" yWindow="3045" windowWidth="15375" windowHeight="787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X72" i="1"/>
  <c r="AY489" i="1"/>
  <c r="AY447" i="1"/>
  <c r="AX50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<sst xmlns="http://schemas.openxmlformats.org/spreadsheetml/2006/main" count="1083" uniqueCount="1064">
  <si>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</si>
  <si>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</si>
  <si>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</si>
  <si>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</si>
  <si>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</si>
  <si>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</si>
  <si>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</si>
  <si>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</si>
  <si>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</si>
  <si>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</si>
  <si>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</si>
  <si>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</si>
  <si>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</si>
  <si>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</si>
  <si>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</si>
  <si>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</si>
  <si>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</si>
  <si>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</si>
  <si>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</si>
  <si>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</si>
  <si>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</si>
  <si>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</si>
  <si>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</si>
  <si>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</si>
  <si>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</si>
  <si>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</si>
  <si>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</si>
  <si>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</si>
  <si>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</si>
  <si>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</si>
  <si>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</si>
  <si>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</si>
  <si>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</si>
  <si>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</si>
  <si>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</si>
  <si>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</si>
  <si>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</si>
  <si>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</si>
  <si>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</si>
  <si>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</si>
  <si>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</si>
  <si>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</si>
  <si>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</si>
  <si>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</si>
  <si>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</si>
  <si>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</si>
  <si>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</si>
  <si>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</si>
  <si>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</si>
  <si>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</si>
  <si>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</si>
  <si>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</si>
  <si>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</si>
  <si>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</si>
  <si>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</si>
  <si>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</si>
  <si>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</si>
  <si>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</si>
  <si>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</si>
  <si>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</si>
  <si>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</si>
  <si>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</si>
  <si>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</si>
  <si>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</si>
  <si>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</si>
  <si>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</si>
  <si>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</si>
  <si>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</si>
  <si>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</si>
  <si>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</si>
  <si>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</si>
  <si>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</si>
  <si>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</si>
  <si>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</si>
  <si>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</si>
  <si>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</si>
  <si>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</si>
  <si>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</si>
  <si>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</si>
  <si>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</si>
  <si>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</si>
  <si>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</si>
  <si>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</si>
  <si>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</si>
  <si>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</si>
  <si>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</si>
  <si>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</si>
  <si>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</si>
  <si>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</si>
  <si>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</si>
  <si>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</si>
  <si>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</si>
  <si>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</si>
  <si>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</si>
  <si>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</si>
  <si>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</si>
  <si>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</si>
  <si>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</si>
  <si>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</si>
  <si>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</si>
  <si>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</si>
  <si>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</si>
  <si>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</si>
  <si>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</si>
  <si>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</si>
  <si>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</si>
  <si>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</si>
  <si>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</si>
  <si>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</si>
  <si>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</si>
  <si>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</si>
  <si>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</si>
  <si>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</si>
  <si>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</si>
  <si>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</si>
  <si>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</si>
  <si>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</si>
  <si>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</si>
  <si>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</si>
  <si>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</si>
  <si>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</si>
  <si>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</si>
  <si>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</si>
  <si>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</si>
  <si>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</si>
  <si>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</si>
  <si>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</si>
  <si>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</si>
  <si>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</si>
  <si>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</si>
  <si>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</si>
  <si>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</si>
  <si>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</si>
  <si>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</si>
  <si>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</si>
  <si>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</si>
  <si>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</si>
  <si>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</si>
  <si>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</si>
  <si>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</si>
  <si>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</si>
  <si>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</si>
  <si>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</si>
  <si>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</si>
  <si>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</si>
  <si>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</si>
  <si>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</si>
  <si>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</si>
  <si>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</si>
  <si>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</si>
  <si>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</si>
  <si>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</si>
  <si>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</si>
  <si>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</si>
  <si>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</si>
  <si>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</si>
  <si>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</si>
  <si>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</si>
  <si>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</si>
  <si>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</si>
  <si>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</si>
  <si>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</si>
  <si>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</si>
  <si>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</si>
  <si>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</si>
  <si>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</si>
  <si>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</si>
  <si>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</si>
  <si>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</si>
  <si>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</si>
  <si>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</si>
  <si>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</si>
  <si>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</si>
  <si>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</si>
  <si>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</si>
  <si>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</si>
  <si>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</si>
  <si>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</si>
  <si>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</si>
  <si>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</si>
  <si>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</si>
  <si>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</si>
  <si>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</si>
  <si>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</si>
  <si>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</si>
  <si>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</si>
  <si>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</si>
  <si>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</si>
  <si>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</si>
  <si>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</si>
  <si>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</si>
  <si>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</si>
  <si>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</si>
  <si>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</si>
  <si>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</si>
  <si>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</si>
  <si>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</si>
  <si>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</si>
  <si>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</si>
  <si>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</si>
  <si>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</si>
  <si>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</si>
  <si>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</si>
  <si>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</si>
  <si>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</si>
  <si>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</si>
  <si>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</si>
  <si>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</si>
  <si>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</si>
  <si>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</si>
  <si>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</si>
  <si>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</si>
  <si>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</si>
  <si>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</si>
  <si>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</si>
  <si>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</si>
  <si>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</si>
  <si>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</si>
  <si>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</si>
  <si>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</si>
  <si>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</si>
  <si>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</si>
  <si>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</si>
  <si>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</si>
  <si>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</si>
  <si>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</si>
  <si>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</si>
  <si>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</si>
  <si>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</si>
  <si>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</si>
  <si>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</si>
  <si>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</si>
  <si>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</si>
  <si>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</si>
  <si>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</si>
  <si>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</si>
  <si>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</si>
  <si>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</si>
  <si>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</si>
  <si>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</si>
  <si>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</si>
  <si>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</si>
  <si>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</si>
  <si>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</si>
  <si>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</si>
  <si>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</si>
  <si>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</si>
  <si>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</si>
  <si>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</si>
  <si>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</si>
  <si>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</si>
  <si>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</si>
  <si>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</si>
  <si>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</si>
  <si>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</si>
  <si>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</si>
  <si>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</si>
  <si>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</si>
  <si>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</si>
  <si>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</si>
  <si>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</si>
  <si>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</si>
  <si>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</si>
  <si>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</si>
  <si>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</si>
  <si>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</si>
  <si>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</si>
  <si>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</si>
  <si>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</si>
  <si>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</si>
  <si>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</si>
  <si>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</si>
  <si>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</si>
  <si>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</si>
  <si>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</si>
  <si>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</si>
  <si>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</si>
  <si>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</si>
  <si>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</si>
  <si>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</si>
  <si>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</si>
  <si>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</si>
  <si>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</si>
  <si>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</si>
  <si>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</si>
  <si>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</si>
  <si>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</si>
  <si>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</si>
  <si>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</si>
  <si>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</si>
  <si>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</si>
  <si>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</si>
  <si>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</si>
  <si>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</si>
  <si>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</si>
  <si>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</si>
  <si>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</si>
  <si>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</si>
  <si>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</si>
  <si>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</si>
  <si>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</si>
  <si>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</si>
  <si>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</si>
  <si>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</si>
  <si>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</si>
  <si>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</si>
  <si>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</si>
  <si>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</si>
  <si>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</si>
  <si>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</si>
  <si>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</si>
  <si>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</si>
  <si>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</si>
  <si>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</si>
  <si>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</si>
  <si>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</si>
  <si>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</si>
  <si>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</si>
  <si>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</si>
  <si>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</si>
  <si>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</si>
  <si>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</si>
  <si>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</si>
  <si>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</si>
  <si>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</si>
  <si>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</si>
  <si>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</si>
  <si>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</si>
  <si>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</si>
  <si>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</si>
  <si>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</si>
  <si>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</si>
  <si>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</si>
  <si>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</si>
  <si>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</si>
  <si>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</si>
  <si>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</si>
  <si>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</si>
  <si>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</si>
  <si>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</si>
  <si>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</si>
  <si>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</si>
  <si>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</si>
  <si>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</si>
  <si>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</si>
  <si>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</si>
  <si>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</si>
  <si>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</si>
  <si>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</si>
  <si>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</si>
  <si>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</si>
  <si>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</si>
  <si>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</si>
  <si>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</si>
  <si>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</si>
  <si>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</si>
  <si>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</si>
  <si>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</si>
  <si>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</si>
  <si>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</si>
  <si>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</si>
  <si>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</si>
  <si>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</si>
  <si>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</si>
  <si>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</si>
  <si>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</si>
  <si>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</si>
  <si>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</si>
  <si>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</si>
  <si>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</si>
  <si>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</si>
  <si>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</si>
  <si>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</si>
  <si>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</si>
  <si>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</si>
  <si>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</si>
  <si>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</si>
  <si>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</si>
  <si>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</si>
  <si>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</si>
  <si>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</si>
  <si>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</si>
  <si>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</si>
  <si>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</si>
  <si>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</si>
  <si>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</si>
  <si>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</si>
  <si>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</si>
  <si>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</si>
  <si>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</si>
  <si>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</si>
  <si>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</si>
  <si>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</si>
  <si>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</si>
  <si>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</si>
  <si>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</si>
  <si>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</si>
  <si>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</si>
  <si>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</si>
  <si>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</si>
  <si>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</si>
  <si>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</si>
  <si>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</si>
  <si>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</si>
  <si>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</si>
  <si>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</si>
  <si>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</si>
  <si>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</si>
  <si>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</si>
  <si>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</si>
  <si>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</si>
  <si>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</si>
  <si>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</si>
  <si>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</si>
  <si>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</si>
  <si>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</si>
  <si>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</si>
  <si>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</si>
  <si>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</si>
  <si>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</si>
  <si>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</si>
  <si>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</si>
  <si>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</si>
  <si>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</si>
  <si>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</si>
  <si>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</si>
  <si>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</si>
  <si>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</si>
  <si>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</si>
  <si>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</si>
  <si>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</si>
  <si>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</si>
  <si>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</si>
  <si>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</si>
  <si>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</si>
  <si>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</si>
  <si>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</si>
  <si>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</si>
  <si>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</si>
  <si>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</si>
  <si>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</si>
  <si>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</si>
  <si>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</si>
  <si>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</si>
  <si>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</si>
  <si>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</si>
  <si>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</si>
  <si>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</si>
  <si>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</si>
  <si>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</si>
  <si>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</si>
  <si>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</si>
  <si>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</si>
  <si>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</si>
  <si>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</si>
  <si>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</si>
  <si>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</si>
  <si>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</si>
  <si>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</si>
  <si>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</si>
  <si>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</si>
  <si>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</si>
  <si>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</si>
  <si>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</si>
  <si>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</si>
  <si>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</si>
  <si>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</si>
  <si>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</si>
  <si>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</si>
  <si>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</si>
  <si>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</si>
  <si>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</si>
  <si>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</si>
  <si>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</si>
  <si>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</si>
  <si>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</si>
  <si>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</si>
  <si>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</si>
  <si>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</si>
  <si>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</si>
  <si>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</si>
  <si>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</si>
  <si>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</si>
  <si>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</si>
  <si>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</si>
  <si>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</si>
  <si>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</si>
  <si>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</si>
  <si>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</si>
  <si>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</si>
  <si>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</si>
  <si>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</si>
  <si>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</si>
  <si>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</si>
  <si>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</si>
  <si>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</si>
  <si>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</si>
  <si>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</si>
  <si>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</si>
  <si>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</si>
  <si>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</si>
  <si>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</si>
  <si>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</si>
  <si>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</si>
  <si>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</si>
  <si>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</si>
  <si>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</si>
  <si>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</si>
  <si>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</si>
  <si>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</si>
  <si>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</si>
  <si>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</si>
  <si>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</si>
  <si>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</si>
  <si>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</si>
  <si>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</si>
  <si>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</si>
  <si>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</si>
  <si>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</si>
  <si>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</si>
  <si>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</si>
  <si>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</si>
  <si>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</si>
  <si>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</si>
  <si>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</si>
  <si>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</si>
  <si>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</si>
  <si>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</si>
  <si>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</si>
  <si>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</si>
  <si>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</si>
  <si>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</si>
  <si>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</si>
  <si>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</si>
  <si>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</si>
  <si>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</si>
  <si>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</si>
  <si>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</si>
  <si>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</si>
  <si>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</si>
  <si>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</si>
  <si>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</si>
  <si>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</si>
  <si>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</si>
  <si>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</si>
  <si>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</si>
  <si>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</si>
  <si>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</si>
  <si>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</si>
  <si>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</si>
  <si>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</si>
  <si>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</si>
  <si>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</si>
  <si>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</si>
  <si>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</si>
  <si>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</si>
  <si>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</si>
  <si>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</si>
  <si>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</si>
  <si>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</si>
  <si>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</si>
  <si>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</si>
  <si>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</si>
  <si>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</si>
  <si>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</si>
  <si>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</si>
  <si>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</si>
  <si>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</si>
  <si>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</si>
  <si>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</si>
  <si>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</si>
  <si>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</si>
  <si>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</si>
  <si>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</si>
  <si>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</si>
  <si>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</si>
  <si>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</si>
  <si>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</si>
  <si>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</si>
  <si>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</si>
  <si>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</si>
  <si>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</si>
  <si>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</si>
  <si>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</si>
  <si>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</si>
  <si>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</si>
  <si>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</si>
  <si>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</si>
  <si>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</si>
  <si>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</si>
  <si>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</si>
  <si>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</si>
  <si>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</si>
  <si>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</si>
  <si>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</si>
  <si>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</si>
  <si>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</si>
  <si>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</si>
  <si>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</si>
  <si>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</si>
  <si>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</si>
  <si>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</si>
  <si>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</si>
  <si>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</si>
  <si>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</si>
  <si>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</si>
  <si>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</si>
  <si>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</si>
  <si>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</si>
  <si>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</si>
  <si>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</si>
  <si>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</si>
  <si>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</si>
  <si>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</si>
  <si>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</si>
  <si>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</si>
  <si>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</si>
  <si>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</si>
  <si>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</si>
  <si>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</si>
  <si>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</si>
  <si>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</si>
  <si>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</si>
  <si>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</si>
  <si>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</si>
  <si>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</si>
  <si>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</si>
  <si>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</si>
  <si>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</si>
  <si>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</si>
  <si>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</si>
  <si>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</si>
  <si>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</si>
  <si>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</si>
  <si>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</si>
  <si>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</si>
  <si>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</si>
  <si>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</si>
  <si>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</si>
  <si>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</si>
  <si>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</si>
  <si>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</si>
  <si>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</si>
  <si>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</si>
  <si>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</si>
  <si>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</si>
  <si>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</si>
  <si>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</si>
  <si>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</si>
  <si>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</si>
  <si>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</si>
  <si>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</si>
  <si>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</si>
  <si>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</si>
  <si>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</si>
  <si>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</si>
  <si>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</si>
  <si>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</si>
  <si>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</si>
  <si>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</si>
  <si>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</si>
  <si>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</si>
  <si>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</si>
  <si>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</si>
  <si>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</si>
  <si>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</si>
  <si>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</si>
  <si>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</si>
  <si>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</si>
  <si>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</si>
  <si>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</si>
  <si>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</si>
  <si>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</si>
  <si>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</si>
  <si>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</si>
  <si>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</si>
  <si>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</si>
  <si>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</si>
  <si>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</si>
  <si>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</si>
  <si>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</si>
  <si>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</si>
  <si>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</si>
  <si>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</si>
  <si>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</si>
  <si>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</si>
  <si>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</si>
  <si>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</si>
  <si>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</si>
  <si>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</si>
  <si>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</si>
  <si>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</si>
  <si>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</si>
  <si>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</si>
  <si>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</si>
  <si>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</si>
  <si>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</si>
  <si>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</si>
  <si>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</si>
  <si>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</si>
  <si>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</si>
  <si>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</si>
  <si>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</si>
  <si>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</si>
  <si>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</si>
  <si>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</si>
  <si>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</si>
  <si>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</si>
  <si>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</si>
  <si>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</si>
  <si>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</si>
  <si>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</si>
  <si>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</si>
  <si>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</si>
  <si>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</si>
  <si>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</si>
  <si>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</si>
  <si>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</si>
  <si>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</si>
  <si>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</si>
  <si>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</si>
  <si>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</si>
  <si>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</si>
  <si>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</si>
  <si>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</si>
  <si>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</si>
  <si>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</si>
  <si>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</si>
  <si>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</si>
  <si>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</si>
  <si>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</si>
  <si>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</si>
  <si>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</si>
  <si>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</si>
  <si>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</si>
  <si>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</si>
  <si>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</si>
  <si>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</si>
  <si>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</si>
  <si>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</si>
  <si>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</si>
  <si>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</si>
  <si>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</si>
  <si>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</si>
  <si>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</si>
  <si>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</si>
  <si>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</si>
  <si>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</si>
  <si>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</si>
  <si>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</si>
  <si>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</si>
  <si>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</si>
  <si>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</si>
  <si>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</si>
  <si>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</si>
  <si>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</si>
  <si>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</si>
  <si>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</si>
  <si>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</si>
  <si>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</si>
  <si>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</si>
  <si>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</si>
  <si>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</si>
  <si>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</si>
  <si>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</si>
  <si>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</si>
  <si>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</si>
  <si>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</si>
  <si>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</si>
  <si>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</si>
  <si>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</si>
  <si>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</si>
  <si>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</si>
  <si>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</si>
  <si>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</si>
  <si>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</si>
  <si>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</si>
  <si>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</si>
  <si>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</si>
  <si>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</si>
  <si>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</si>
  <si>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</si>
  <si>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</si>
  <si>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</si>
  <si>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</si>
  <si>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</si>
  <si>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</si>
  <si>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</si>
  <si>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</si>
  <si>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</si>
  <si>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</si>
  <si>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</si>
  <si>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</si>
  <si>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</si>
  <si>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</si>
  <si>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</si>
  <si>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</si>
  <si>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</si>
  <si>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</si>
  <si>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</si>
  <si>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</si>
  <si>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</si>
  <si>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</si>
  <si>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</si>
  <si>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</si>
  <si>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</si>
  <si>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</si>
  <si>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</si>
  <si>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</si>
  <si>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</si>
  <si>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</si>
  <si>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</si>
  <si>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</si>
  <si>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</si>
  <si>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</si>
  <si>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</si>
  <si>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</si>
  <si>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</si>
  <si>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</si>
  <si>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</si>
  <si>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</si>
  <si>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</si>
  <si>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</si>
  <si>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</si>
  <si>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</si>
  <si>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</si>
  <si>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</si>
  <si>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</si>
  <si>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</si>
  <si>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</si>
  <si>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</si>
  <si>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</si>
  <si>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</si>
  <si>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</si>
  <si>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</si>
  <si>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</si>
  <si>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</si>
  <si>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</si>
  <si>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</si>
  <si>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</si>
  <si>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</si>
  <si>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</si>
  <si>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</si>
  <si>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</si>
  <si>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</si>
  <si>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</si>
  <si>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</si>
  <si>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</si>
  <si>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</si>
  <si>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</si>
  <si>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</si>
  <si>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</si>
  <si>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</si>
  <si>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</si>
  <si>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</si>
  <si>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</si>
  <si>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</si>
  <si>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</si>
  <si>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</si>
  <si>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</si>
  <si>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</si>
  <si>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</si>
  <si>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</si>
  <si>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</si>
  <si>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</si>
  <si>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</si>
  <si>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</si>
  <si>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</si>
  <si>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</si>
  <si>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</si>
  <si>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</si>
  <si>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</si>
  <si>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</si>
  <si>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</si>
  <si>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</si>
  <si>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</si>
  <si>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</si>
  <si>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</si>
  <si>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</si>
  <si>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</si>
  <si>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</si>
  <si>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</si>
  <si>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</si>
  <si>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</si>
  <si>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</si>
  <si>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</si>
  <si>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</si>
  <si>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</si>
  <si>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</si>
  <si>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</si>
  <si>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</si>
  <si>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</si>
  <si>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</si>
  <si>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</si>
  <si>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</si>
  <si>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</si>
  <si>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</si>
  <si>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</si>
  <si>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</si>
  <si>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</si>
  <si>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</si>
  <si>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</si>
  <si>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</si>
  <si>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</si>
  <si>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</si>
  <si>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</si>
  <si>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</si>
  <si>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</si>
  <si>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</si>
  <si>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</si>
  <si>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</si>
  <si>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</si>
  <si>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</si>
  <si>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</si>
  <si>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</si>
  <si>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</si>
  <si>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</si>
  <si>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</si>
  <si>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</si>
  <si>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</si>
  <si>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</si>
  <si>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</si>
  <si>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</si>
  <si>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</si>
  <si>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</si>
  <si>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</si>
  <si>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</si>
  <si>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</si>
  <si>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</si>
  <si>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</si>
  <si>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</si>
  <si>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</si>
  <si>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</si>
  <si>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</si>
  <si>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</si>
  <si>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</si>
  <si>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</si>
  <si>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</si>
  <si>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</si>
  <si>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</si>
  <si>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</si>
  <si>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</si>
  <si>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</si>
  <si>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</si>
  <si>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</si>
  <si>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</si>
  <si>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</si>
  <si>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</si>
  <si>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</si>
  <si>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</si>
  <si>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</si>
  <si>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</si>
  <si>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</si>
  <si>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</si>
  <si>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</si>
  <si>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</si>
  <si>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</si>
  <si>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</si>
  <si>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</si>
  <si>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</si>
  <si>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</si>
  <si>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</si>
  <si>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</si>
  <si>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</si>
  <si>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</si>
  <si>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</si>
  <si>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</si>
  <si>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</si>
  <si>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</si>
  <si>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</si>
  <si>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</si>
  <si>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</si>
  <si>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</si>
  <si>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</si>
  <si>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</si>
  <si>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</si>
  <si>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</si>
  <si>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</si>
  <si>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</si>
  <si>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</si>
  <si>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</si>
  <si>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</si>
  <si>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</si>
  <si>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</si>
  <si>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</si>
  <si>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</si>
  <si>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</si>
  <si>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</si>
  <si>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</si>
  <si>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</si>
  <si>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</si>
  <si>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</si>
  <si>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</si>
  <si>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</si>
  <si>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</si>
  <si>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</si>
  <si>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</si>
  <si>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</si>
  <si>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</si>
  <si>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</si>
  <si>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</si>
  <si>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</si>
  <si>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</si>
  <si>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</si>
  <si>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</si>
  <si>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</si>
  <si>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</si>
  <si>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</si>
  <si>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</si>
  <si>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</si>
  <si>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</si>
  <si>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</si>
  <si>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</si>
  <si>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</si>
  <si>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</si>
  <si>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</si>
  <si>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</si>
  <si>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</si>
  <si>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</si>
  <si>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</si>
  <si>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</si>
  <si>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</si>
  <si>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</si>
  <si>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</si>
  <si>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</si>
  <si>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</si>
  <si>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</si>
  <si>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</si>
  <si>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</si>
  <si>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</si>
  <si>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</si>
  <si>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</si>
  <si>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</si>
  <si>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</si>
  <si>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</si>
  <si>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</si>
  <si>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</si>
  <si>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</si>
  <si>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</si>
  <si>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</si>
  <si>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</si>
  <si>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</si>
  <si>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</si>
  <si>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</si>
  <si>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</si>
  <si>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</si>
  <si>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</si>
  <si>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</si>
  <si>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</si>
  <si>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</si>
  <si>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</si>
  <si>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</si>
  <si>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</si>
  <si>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</si>
  <si>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</si>
  <si>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</si>
  <si>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</si>
  <si>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AGUA POTABLE SISTEMA DE AGUA POTABLE, ALCANTARILLADO Y SANEAMIENTO DEL MUNICIPIO DE MAGDALENA (SAPASMAG)</t>
  </si>
  <si>
    <t>DEL 1 DE ENERO AL 31 DE DICIEMBRE DE 2021</t>
  </si>
  <si>
    <t>SAGRARIO DEL CARMEN BAÑUELOS NAVARRO</t>
  </si>
  <si>
    <t>JOSE ADRIAN GONZALEZ RODRIGUEZ</t>
  </si>
  <si>
    <t>DIRECTOR</t>
  </si>
  <si>
    <t>ADMINISTRADOR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</si>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</sst>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16896326.140000001</v>
      </c>
      <c r="AY7" s="12">
        <f>AY8+AY29+AY35+AY40+AY72+AY81+AY102+AY114</f>
        <v>14660943.299999999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0</v>
      </c>
      <c r="AY8" s="14">
        <f>AY9+AY11+AY15+AY16+AY17+AY18+AY19+AY25+AY27</f>
        <v>0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0</v>
      </c>
      <c r="AY11" s="16">
        <f>SUM(AY12:AY14)</f>
        <v>0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0</v>
      </c>
      <c r="AY12" s="19">
        <v>0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0</v>
      </c>
      <c r="AY13" s="19">
        <v>0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0</v>
      </c>
      <c r="AY19" s="16">
        <f>SUM(AY20:AY24)</f>
        <v>0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16184810.6</v>
      </c>
      <c r="AY40" s="14">
        <f>AY41+AY46+AY47+AY62+AY68+AY70</f>
        <v>14115747.329999998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0</v>
      </c>
      <c r="AY41" s="16">
        <f>SUM(AY42:AY45)</f>
        <v>0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0</v>
      </c>
      <c r="AY42" s="19">
        <v>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0</v>
      </c>
      <c r="AY44" s="19">
        <v>0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15955412.029999999</v>
      </c>
      <c r="AY47" s="16">
        <f>SUM(AY48:AY61)</f>
        <v>13947303.039999999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0</v>
      </c>
      <c r="AY48" s="19">
        <v>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0</v>
      </c>
      <c r="AY49" s="19">
        <v>0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0</v>
      </c>
      <c r="AY50" s="19">
        <v>0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0</v>
      </c>
      <c r="AY52" s="19">
        <v>0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15955412.029999999</v>
      </c>
      <c r="AY57" s="19">
        <v>13947303.039999999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0</v>
      </c>
      <c r="AY59" s="19">
        <v>0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0</v>
      </c>
      <c r="AY60" s="19">
        <v>0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0</v>
      </c>
      <c r="AY61" s="19">
        <v>0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229398.56999999998</v>
      </c>
      <c r="AY62" s="16">
        <f>SUM(AY63:AY67)</f>
        <v>168444.29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223076.46</v>
      </c>
      <c r="AY63" s="19">
        <v>156254.29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6322.11</v>
      </c>
      <c r="AY65" s="19">
        <v>12190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0</v>
      </c>
      <c r="AY72" s="14">
        <f>AY73+AY76+AY77+AY78+AY80</f>
        <v>0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0</v>
      </c>
      <c r="AY73" s="16">
        <f>SUM(AY74:AY75)</f>
        <v>0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0</v>
      </c>
      <c r="AY75" s="19">
        <v>0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711515.54</v>
      </c>
      <c r="AY81" s="14">
        <f>AY82+AY83+AY85+AY87+AY89+AY91+AY93+AY94+AY100</f>
        <v>545195.97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711515.54</v>
      </c>
      <c r="AY100" s="16">
        <f>SUM(AY101)</f>
        <v>545195.97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711515.54</v>
      </c>
      <c r="AY101" s="19">
        <v>545195.97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0</v>
      </c>
      <c r="AY117" s="12">
        <f>AY118+AY149</f>
        <v>0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0</v>
      </c>
      <c r="AY118" s="14">
        <f>AY119+AY132+AY135+AY140+AY146</f>
        <v>0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0</v>
      </c>
      <c r="AY119" s="16">
        <f>SUM(AY120:AY131)</f>
        <v>0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0</v>
      </c>
      <c r="AY120" s="19">
        <v>0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0</v>
      </c>
      <c r="AY132" s="16">
        <f>SUM(AY133:AY134)</f>
        <v>0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0</v>
      </c>
      <c r="AY133" s="19">
        <v>0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0</v>
      </c>
      <c r="AY134" s="19">
        <v>0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0</v>
      </c>
      <c r="AY135" s="16">
        <f>SUM(AY136:AY139)</f>
        <v>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0</v>
      </c>
      <c r="AY139" s="19">
        <v>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16896326.140000001</v>
      </c>
      <c r="AY184" s="26">
        <f>AY7+AY117+AY161</f>
        <v>14660943.299999999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14554533.990000002</v>
      </c>
      <c r="AY186" s="12">
        <f>AY187+AY222+AY287</f>
        <v>12729008.539999999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5820402.1000000006</v>
      </c>
      <c r="AY187" s="14">
        <f>AY188+AY193+AY198+AY207+AY212+AY219</f>
        <v>5397539.5299999993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3611131.87</v>
      </c>
      <c r="AY188" s="16">
        <f>SUM(AY189:AY192)</f>
        <v>3396161.83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0</v>
      </c>
      <c r="AY189" s="19">
        <v>0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3611131.87</v>
      </c>
      <c r="AY191" s="19">
        <v>3396161.83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76405</v>
      </c>
      <c r="AY193" s="16">
        <f>SUM(AY194:AY197)</f>
        <v>75116.259999999995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76405</v>
      </c>
      <c r="AY195" s="19">
        <v>75116.259999999995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657989.43999999994</v>
      </c>
      <c r="AY198" s="16">
        <f>SUM(AY199:AY206)</f>
        <v>617771.95000000007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562701.11</v>
      </c>
      <c r="AY200" s="19">
        <v>538148.92000000004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95288.33</v>
      </c>
      <c r="AY201" s="19">
        <v>79623.03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886979.4</v>
      </c>
      <c r="AY207" s="16">
        <f>SUM(AY208:AY211)</f>
        <v>843328.39999999991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566829.23</v>
      </c>
      <c r="AY208" s="19">
        <v>547637.07999999996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228678.76</v>
      </c>
      <c r="AY209" s="19">
        <v>211208.13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91471.41</v>
      </c>
      <c r="AY210" s="19">
        <v>84483.19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436286.58999999997</v>
      </c>
      <c r="AY212" s="16">
        <f>SUM(AY213:AY218)</f>
        <v>319644.28999999998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210161.1</v>
      </c>
      <c r="AY214" s="19">
        <v>47316.480000000003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226125.49</v>
      </c>
      <c r="AY218" s="19">
        <v>272327.81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151609.79999999999</v>
      </c>
      <c r="AY219" s="16">
        <v>145516.79999999999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151609.79999999999</v>
      </c>
      <c r="AY220" s="19">
        <v>145516.79999999999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3447317.1000000006</v>
      </c>
      <c r="AY222" s="14">
        <f>AY223+AY232+AY236+AY246+AY256+AY264+AY267+AY273+AY277</f>
        <v>2668702.1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127057.2</v>
      </c>
      <c r="AY223" s="16">
        <f>SUM(AY224:AY231)</f>
        <v>113192.8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52432.53</v>
      </c>
      <c r="AY224" s="19">
        <v>45275.11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7096.56</v>
      </c>
      <c r="AY227" s="19">
        <v>18289.61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58917.08</v>
      </c>
      <c r="AY228" s="19">
        <v>41717.199999999997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8611.0300000000007</v>
      </c>
      <c r="AY229" s="19">
        <v>7910.88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0</v>
      </c>
      <c r="AY231" s="19">
        <v>0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3546.1400000000003</v>
      </c>
      <c r="AY232" s="16">
        <f>SUM(AY233:AY235)</f>
        <v>5440.82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1808.15</v>
      </c>
      <c r="AY233" s="19">
        <v>5289.67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1737.99</v>
      </c>
      <c r="AY235" s="19">
        <v>151.15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711624.94000000006</v>
      </c>
      <c r="AY246" s="16">
        <f>SUM(AY247:AY255)</f>
        <v>673044.33000000007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117821.58</v>
      </c>
      <c r="AY247" s="19">
        <v>78075.990000000005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55028.88</v>
      </c>
      <c r="AY248" s="19">
        <v>39689.040000000001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12086.56</v>
      </c>
      <c r="AY249" s="19">
        <v>458.49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33379.32</v>
      </c>
      <c r="AY250" s="19">
        <v>3606.52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5962.4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38315.129999999997</v>
      </c>
      <c r="AY252" s="19">
        <v>28966.51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411429.89</v>
      </c>
      <c r="AY253" s="19">
        <v>429912.4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37601.18</v>
      </c>
      <c r="AY255" s="19">
        <v>92335.38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2194114.2200000002</v>
      </c>
      <c r="AY256" s="16">
        <f>SUM(AY257:AY263)</f>
        <v>1404900.8399999999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436.86</v>
      </c>
      <c r="AY258" s="19">
        <v>638.29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0</v>
      </c>
      <c r="AY259" s="19">
        <v>0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0</v>
      </c>
      <c r="AY260" s="19">
        <v>0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1937873.21</v>
      </c>
      <c r="AY262" s="19">
        <v>1147793.69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255804.15</v>
      </c>
      <c r="AY263" s="19">
        <v>256468.86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231500.39</v>
      </c>
      <c r="AY264" s="16">
        <f>SUM(AY265:AY266)</f>
        <v>208082.81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231500.39</v>
      </c>
      <c r="AY265" s="19">
        <v>208082.81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63921.47</v>
      </c>
      <c r="AY267" s="16">
        <f>SUM(AY268:AY272)</f>
        <v>65303.649999999994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27884.080000000002</v>
      </c>
      <c r="AY268" s="19">
        <v>34011.85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36037.39</v>
      </c>
      <c r="AY269" s="19">
        <v>31291.8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115552.74</v>
      </c>
      <c r="AY277" s="16">
        <f>SUM(AY278:AY286)</f>
        <v>198736.85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59642.71</v>
      </c>
      <c r="AY278" s="19">
        <v>41256.74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1088.3499999999999</v>
      </c>
      <c r="AY279" s="19">
        <v>2935.76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3259.95</v>
      </c>
      <c r="AY280" s="19">
        <v>28707.9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406</v>
      </c>
      <c r="AY281" s="19">
        <v>4703.1000000000004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32507.86</v>
      </c>
      <c r="AY283" s="19">
        <v>59633.1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18394.490000000002</v>
      </c>
      <c r="AY285" s="19">
        <v>56936.66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253.38</v>
      </c>
      <c r="AY286" s="19">
        <v>4563.59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5286814.79</v>
      </c>
      <c r="AY287" s="14">
        <f>AY288+AY298+AY308+AY318+AY328+AY338+AY346+AY356+AY362</f>
        <v>4662766.91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3607159.19</v>
      </c>
      <c r="AY288" s="16">
        <v>3204306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3587359</v>
      </c>
      <c r="AY289" s="19">
        <v>3180568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0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10761</v>
      </c>
      <c r="AY292" s="19">
        <v>17988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2649.99</v>
      </c>
      <c r="AY293" s="19">
        <v>1400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450</v>
      </c>
      <c r="AY295" s="19">
        <v>4350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5939.2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228899.88</v>
      </c>
      <c r="AY298" s="16">
        <f>SUM(AY299:AY307)</f>
        <v>92913.72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43143.88</v>
      </c>
      <c r="AY301" s="19">
        <v>44289.72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185107</v>
      </c>
      <c r="AY304" s="19">
        <v>48624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649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302784.81</v>
      </c>
      <c r="AY308" s="16">
        <f>SUM(AY309:AY317)</f>
        <v>243261.33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157900.49</v>
      </c>
      <c r="AY309" s="19">
        <v>149483.4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36975</v>
      </c>
      <c r="AY311" s="19">
        <v>4785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107909.32</v>
      </c>
      <c r="AY317" s="19">
        <v>88992.93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22927.4</v>
      </c>
      <c r="AY318" s="16">
        <f>SUM(AY319:AY327)</f>
        <v>15750.759999999998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12715.29</v>
      </c>
      <c r="AY319" s="19">
        <v>6981.46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7737.51</v>
      </c>
      <c r="AY323" s="19">
        <v>8469.2999999999993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2474.6</v>
      </c>
      <c r="AY325" s="19">
        <v>300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655223.23</v>
      </c>
      <c r="AY328" s="16">
        <f>SUM(AY329:AY337)</f>
        <v>787112.4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125795.9</v>
      </c>
      <c r="AY329" s="19">
        <v>41760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11156</v>
      </c>
      <c r="AY330" s="19">
        <v>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3306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46572.39</v>
      </c>
      <c r="AY333" s="19">
        <v>32522.59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471698.94</v>
      </c>
      <c r="AY335" s="19">
        <v>709523.81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0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0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23974</v>
      </c>
      <c r="AY346" s="16">
        <f>SUM(AY347:AY355)</f>
        <v>17677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3575</v>
      </c>
      <c r="AY351" s="19">
        <v>4341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20399</v>
      </c>
      <c r="AY355" s="19">
        <v>13336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0</v>
      </c>
      <c r="AY356" s="16">
        <f>SUM(AY357:AY361)</f>
        <v>26847.040000000001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0</v>
      </c>
      <c r="AY358" s="19">
        <v>26847.040000000001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445846.28</v>
      </c>
      <c r="AY362" s="16">
        <f>SUM(AY363:AY371)</f>
        <v>274898.66000000003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422892.02</v>
      </c>
      <c r="AY364" s="19">
        <v>270054.09000000003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600.87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22353.39</v>
      </c>
      <c r="AY371" s="19">
        <v>4844.57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218837.19</v>
      </c>
      <c r="AY372" s="12">
        <f>AY373+AY385+AY391+AY403+AY416+AY423+AY433+AY436+AY447</f>
        <v>219345.97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0</v>
      </c>
      <c r="AY385" s="14">
        <f>AY386+AY390</f>
        <v>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218837.19</v>
      </c>
      <c r="AY403" s="14">
        <f>AY404+AY406+AY408+AY414</f>
        <v>219345.97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218837.19</v>
      </c>
      <c r="AY404" s="16">
        <f>SUM(AY405)</f>
        <v>219345.97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218837.19</v>
      </c>
      <c r="AY405" s="19">
        <v>219345.97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0</v>
      </c>
      <c r="AY416" s="14">
        <f>AY417+AY419+AY421</f>
        <v>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535164.72</v>
      </c>
      <c r="AY507" s="12">
        <f>AY508+AY517+AY520+AY526+AY528+AY530</f>
        <v>420649.95999999996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535164.72</v>
      </c>
      <c r="AY508" s="14">
        <f>SUM(AY509:AY516)</f>
        <v>420649.95999999996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217831.98</v>
      </c>
      <c r="AY512" s="16">
        <v>174593.61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317332.74</v>
      </c>
      <c r="AY513" s="16">
        <v>246056.35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15308535.900000002</v>
      </c>
      <c r="AY543" s="29">
        <f>AY186+AY372+AY453+AY477+AY507+AY540</f>
        <v>13369004.469999999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1587790.2399999984</v>
      </c>
      <c r="AY544" s="30">
        <f>AY184-AY543</f>
        <v>1291938.83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VXf1W+XEEpbGi+Zqsiih2/y/bGqoWDOvZHH9dghRMGcS5GQQyleHJaFeXq9OL/f3VN0UKUs37Kd62qCxT2b9Yw==" saltValue="1F5kUXvcIWgJknmkzMtmq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Toshiba</cp:lastModifiedBy>
  <cp:lastPrinted>2020-12-02T19:47:29Z</cp:lastPrinted>
  <dcterms:created xsi:type="dcterms:W3CDTF">2020-01-21T01:41:42Z</dcterms:created>
  <dcterms:modified xsi:type="dcterms:W3CDTF">2022-05-20T22:59:53Z</dcterms:modified>
</cp:coreProperties>
</file>